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390"/>
  </bookViews>
  <sheets>
    <sheet name="Plan" sheetId="2" r:id="rId1"/>
    <sheet name="Izvješće" sheetId="1" r:id="rId2"/>
  </sheets>
  <definedNames>
    <definedName name="_xlnm.Print_Area" localSheetId="1">Izvješće!$A$1:$H$44</definedName>
    <definedName name="_xlnm.Print_Area" localSheetId="0">Plan!$A$1:$E$44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/>
  <c r="G26" i="1" l="1"/>
  <c r="G27"/>
  <c r="G28"/>
  <c r="G29"/>
  <c r="G30"/>
  <c r="G25"/>
  <c r="G20"/>
  <c r="G21"/>
  <c r="G22"/>
  <c r="G23"/>
  <c r="G19"/>
  <c r="G16"/>
  <c r="G17"/>
  <c r="G15"/>
  <c r="G44"/>
  <c r="G43"/>
  <c r="G42"/>
  <c r="G38"/>
  <c r="G35"/>
  <c r="G31"/>
  <c r="G24"/>
  <c r="G18"/>
  <c r="G14"/>
  <c r="D43" l="1"/>
  <c r="D40"/>
  <c r="D41"/>
  <c r="D39"/>
  <c r="D37"/>
  <c r="D36"/>
  <c r="D33"/>
  <c r="D34"/>
  <c r="D32"/>
  <c r="D25"/>
  <c r="D26"/>
  <c r="D27"/>
  <c r="D28"/>
  <c r="D29"/>
  <c r="D30"/>
  <c r="D20"/>
  <c r="D21"/>
  <c r="D22"/>
  <c r="D23"/>
  <c r="D19"/>
  <c r="D16"/>
  <c r="D17"/>
  <c r="D15"/>
  <c r="D10"/>
  <c r="D6"/>
  <c r="D7"/>
  <c r="D8"/>
  <c r="D9"/>
  <c r="D5"/>
  <c r="D4"/>
  <c r="D3"/>
  <c r="D38" i="2"/>
  <c r="D35"/>
  <c r="D31"/>
  <c r="D18"/>
  <c r="D14"/>
  <c r="D2"/>
  <c r="D35" i="1" l="1"/>
  <c r="E37" i="2"/>
  <c r="E36"/>
  <c r="D38" i="1"/>
  <c r="E40" i="2"/>
  <c r="E41"/>
  <c r="E39"/>
  <c r="D31" i="1"/>
  <c r="E32" i="2"/>
  <c r="E33"/>
  <c r="E34"/>
  <c r="D18" i="1"/>
  <c r="E20" i="2"/>
  <c r="E19"/>
  <c r="E21"/>
  <c r="E22"/>
  <c r="E23"/>
  <c r="D14" i="1"/>
  <c r="E17" i="2"/>
  <c r="E15"/>
  <c r="E16"/>
  <c r="D11"/>
  <c r="E11" s="1"/>
  <c r="E4"/>
  <c r="E3"/>
  <c r="D2" i="1"/>
  <c r="D11" s="1"/>
  <c r="H20"/>
  <c r="H21"/>
  <c r="H22"/>
  <c r="H23"/>
  <c r="H25"/>
  <c r="H26"/>
  <c r="H27"/>
  <c r="H28"/>
  <c r="H29"/>
  <c r="H30"/>
  <c r="H32"/>
  <c r="H33"/>
  <c r="H34"/>
  <c r="H36"/>
  <c r="H37"/>
  <c r="H39"/>
  <c r="H40"/>
  <c r="H41"/>
  <c r="H42"/>
  <c r="H43"/>
  <c r="H19"/>
  <c r="H16"/>
  <c r="H17"/>
  <c r="H15"/>
  <c r="E38"/>
  <c r="F38"/>
  <c r="G40" s="1"/>
  <c r="E35"/>
  <c r="F35"/>
  <c r="E31"/>
  <c r="F31"/>
  <c r="E24"/>
  <c r="F24"/>
  <c r="E18"/>
  <c r="F18"/>
  <c r="E14"/>
  <c r="F14"/>
  <c r="E2"/>
  <c r="E11" s="1"/>
  <c r="F2"/>
  <c r="G3" s="1"/>
  <c r="H3"/>
  <c r="H4"/>
  <c r="H5"/>
  <c r="H6"/>
  <c r="H7"/>
  <c r="H8"/>
  <c r="H9"/>
  <c r="H10"/>
  <c r="E6" i="2" l="1"/>
  <c r="E5"/>
  <c r="D42"/>
  <c r="D42" i="1" s="1"/>
  <c r="E8" i="2"/>
  <c r="E7"/>
  <c r="E10"/>
  <c r="E9"/>
  <c r="E2"/>
  <c r="H18" i="1"/>
  <c r="H35"/>
  <c r="G37"/>
  <c r="G39"/>
  <c r="G36"/>
  <c r="E44"/>
  <c r="H38"/>
  <c r="G41"/>
  <c r="H14"/>
  <c r="H31"/>
  <c r="H24"/>
  <c r="G32"/>
  <c r="G34"/>
  <c r="G33"/>
  <c r="F44"/>
  <c r="G4"/>
  <c r="F11"/>
  <c r="G6" s="1"/>
  <c r="H2"/>
  <c r="G9" l="1"/>
  <c r="H44"/>
  <c r="G2"/>
  <c r="G11"/>
  <c r="G5"/>
  <c r="H11"/>
  <c r="G8"/>
  <c r="G10"/>
  <c r="G7"/>
  <c r="D24"/>
  <c r="E26" i="2"/>
  <c r="E28"/>
  <c r="E29"/>
  <c r="E30"/>
  <c r="E27"/>
  <c r="E25"/>
  <c r="D44"/>
  <c r="E31" s="1"/>
  <c r="E44" l="1"/>
  <c r="E35"/>
  <c r="E14"/>
  <c r="E24"/>
  <c r="D44" i="1"/>
  <c r="E43" i="2"/>
  <c r="E42"/>
  <c r="E38"/>
  <c r="E18"/>
</calcChain>
</file>

<file path=xl/comments1.xml><?xml version="1.0" encoding="utf-8"?>
<comments xmlns="http://schemas.openxmlformats.org/spreadsheetml/2006/main">
  <authors>
    <author>Fani</author>
  </authors>
  <commentList>
    <comment ref="D3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160.000 tur.pristojba od iznamljivanja i 40.000 od nautike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općina Ston (funkcioniranje ureda 50.000 kn ,60.000 za manifestacije )
Županija (20.000 prijava na ntječaj za SWM ,,Okuse pelješca:Dane kamenica ,Noći vina ...)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Flagov natječaj za buzarijadu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izrada strateškog plana cikloturizma pelješca ukoliko idemo zajedno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benchmarking  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ankete -ispitivanje turista o doživljaju destinacije 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razvoj događanja Okusi Pelješca ,ukoliko idemo zajedno svi 4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po meni ovo ne ide ovdje !!!!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organizacija Okusa Pelješca putem manifesstacija koje naglašavaju pelješke posebnosti eno gastro ponude :Dane kamenica,Buzarijada,Noći peljeških vina,Stonske gulozarije,Noći ribe i vina
Suorganizacija Festivala soli i ston wall marathona.
Organizacija iznimno vaznih kulturno -zabavnih manifestacija koji se tradicionalno održavaju (Festa sv.Liberana iFesta sv.Ivana u Žuljani) 
Sufinanciranje manifestacija u organizaciji drugih subjekata (dani otvorenih podruma )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podrška studijskim putovanjima novinara i agenata 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reprint plana Ston i Mali Ston kao  i općine Ston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održavanje stranice www.ston.hr kao i peljesac.holiday</t>
        </r>
      </text>
    </comment>
    <comment ref="D29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otkup fotografija i tekstova o turističkoj ponudi kako bismo ih slali regionalnoj tz i htz 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plaća Sanje kao informatora u Stonu ,dok Žuljana i drugi informator u Stonu je upitna radi skromnog budžeta)
-održavanje turističke signalizacije (samo zamjena oštećene)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Peljesac card -razvijanje ideje sa ostalim tz  sa pelješca</t>
        </r>
      </text>
    </comment>
    <comment ref="D34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aktivnosti uređenja drvoreda i cvjetnih otoka
-suradnja u čišćenju podmorja rezervata malostonskog zaljeva</t>
        </r>
      </text>
    </comment>
    <comment ref="D39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moja plaća  :)</t>
        </r>
      </text>
    </comment>
    <comment ref="D40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režije ,uredska oprema i edukaciija -sanjin trošak stručnog usavršavanja </t>
        </r>
      </text>
    </comment>
    <comment ref="D41" authorId="0">
      <text>
        <r>
          <rPr>
            <b/>
            <sz val="9"/>
            <color indexed="81"/>
            <rFont val="Tahoma"/>
            <charset val="1"/>
          </rPr>
          <t>Fani:</t>
        </r>
        <r>
          <rPr>
            <sz val="9"/>
            <color indexed="81"/>
            <rFont val="Tahoma"/>
            <charset val="1"/>
          </rPr>
          <t xml:space="preserve">
troškovi reprezentacije i distribucija materijala </t>
        </r>
      </text>
    </comment>
  </commentList>
</comments>
</file>

<file path=xl/sharedStrings.xml><?xml version="1.0" encoding="utf-8"?>
<sst xmlns="http://schemas.openxmlformats.org/spreadsheetml/2006/main" count="180" uniqueCount="83">
  <si>
    <t>PRIHODI</t>
  </si>
  <si>
    <t>Plan 2021.</t>
  </si>
  <si>
    <t>Realizacija 2021.</t>
  </si>
  <si>
    <t>udio u realizaciji (%)</t>
  </si>
  <si>
    <t>Izvorni prihodi</t>
  </si>
  <si>
    <t>1.1.</t>
  </si>
  <si>
    <t>Turistička pristojba</t>
  </si>
  <si>
    <t>1.2.</t>
  </si>
  <si>
    <t>Članarina</t>
  </si>
  <si>
    <t>Prihodi od sustava TZ</t>
  </si>
  <si>
    <t>Prihodi iz proračuna općine/županije/države</t>
  </si>
  <si>
    <t>Prihodi iz EU fondova</t>
  </si>
  <si>
    <t>Prihodi od gospodarske djelatnosti</t>
  </si>
  <si>
    <t>Preneseni prihodi iz prethodne godine</t>
  </si>
  <si>
    <t>Rebalans 2021.</t>
  </si>
  <si>
    <t>Ostali prihodi</t>
  </si>
  <si>
    <t>indeks realizacija /rebalans</t>
  </si>
  <si>
    <t>RASHODI</t>
  </si>
  <si>
    <t>ISTRAŽIVANJE I STRATEŠKO PLANIRANJE</t>
  </si>
  <si>
    <t>Izrada strateških/operativnih/komunikacijskih/akcijskih dokumenata</t>
  </si>
  <si>
    <t>Istraživanje i analiza tržišta</t>
  </si>
  <si>
    <t>Mjerenje učinkovitosti promotivnih aktivnosti</t>
  </si>
  <si>
    <t>1.</t>
  </si>
  <si>
    <t>2.</t>
  </si>
  <si>
    <t>3.</t>
  </si>
  <si>
    <t>4.</t>
  </si>
  <si>
    <t>5.</t>
  </si>
  <si>
    <t>6.</t>
  </si>
  <si>
    <t>7.</t>
  </si>
  <si>
    <t>RAZVOJ TURISTIČKOG PROIZVODA</t>
  </si>
  <si>
    <t>2.1.</t>
  </si>
  <si>
    <t>1.3.</t>
  </si>
  <si>
    <t>2.2.</t>
  </si>
  <si>
    <t>2.3.</t>
  </si>
  <si>
    <t>2.4.</t>
  </si>
  <si>
    <t>2.5.</t>
  </si>
  <si>
    <t>Identifikacija i vrednovanje resursa te strukturiranje turističkih proizvoda</t>
  </si>
  <si>
    <t>Sustavi označavanje kvalitete turističkog proizvoda</t>
  </si>
  <si>
    <t>Podrška razvoju turističkih proizvoda</t>
  </si>
  <si>
    <t>Podrška razvoju turističkih događanja</t>
  </si>
  <si>
    <t>Turistička infrastruktura</t>
  </si>
  <si>
    <t>KOMUNIKACIJA I OGLAŠAVANJE</t>
  </si>
  <si>
    <t>3.1.</t>
  </si>
  <si>
    <t>3.2.</t>
  </si>
  <si>
    <t>3.3.</t>
  </si>
  <si>
    <t>3.4.</t>
  </si>
  <si>
    <t>3.5.</t>
  </si>
  <si>
    <t>3.6.</t>
  </si>
  <si>
    <t>Sajmovi, posebne prezentacije i poslovne radionice</t>
  </si>
  <si>
    <t>Suradnja s organizatorima putovanje</t>
  </si>
  <si>
    <t>Kreiranje promotivnog materijala</t>
  </si>
  <si>
    <t>Internetske stranice</t>
  </si>
  <si>
    <t>Kreiranje i upravljanje bazama turitičkih podataka</t>
  </si>
  <si>
    <t>Turističko-informativne aktivnosti</t>
  </si>
  <si>
    <t>DESTINACIJSKI MENADŽMENT</t>
  </si>
  <si>
    <t>4.1.</t>
  </si>
  <si>
    <t>4.2.</t>
  </si>
  <si>
    <t>4.3.</t>
  </si>
  <si>
    <t>Turističi informacijski sustavi i aplikacije/eVisitor</t>
  </si>
  <si>
    <t>Upravljanje kvalitetom u destinaciji</t>
  </si>
  <si>
    <t>Poticanje na uređenje destinacije</t>
  </si>
  <si>
    <t>ČLANSTVO U STRUKOVNIM ORGANIZACIJAMA</t>
  </si>
  <si>
    <t>6.1.</t>
  </si>
  <si>
    <t>5.1.</t>
  </si>
  <si>
    <t>5.2.</t>
  </si>
  <si>
    <t>Međunarodne strukovne i slične organizacije</t>
  </si>
  <si>
    <t>Domaće strukovne i slične organizacije</t>
  </si>
  <si>
    <t>ADMINISTRATIVNI RASHODI</t>
  </si>
  <si>
    <t>6.2.</t>
  </si>
  <si>
    <t>6.3.</t>
  </si>
  <si>
    <t>Plaće</t>
  </si>
  <si>
    <t>Materijalni troškovi</t>
  </si>
  <si>
    <t>Tijela turističke zajednice</t>
  </si>
  <si>
    <t>REZERVA</t>
  </si>
  <si>
    <t>8.</t>
  </si>
  <si>
    <t>POKRIVANJE MANJKA PRIHODA IZ PRETHODNE GODINE</t>
  </si>
  <si>
    <t>SVEUKUPNO 1</t>
  </si>
  <si>
    <t>UKUPNO</t>
  </si>
  <si>
    <t>popunjavate iznose za članarinu i pristojbu, oni generiraju izvorne prihode</t>
  </si>
  <si>
    <t>upisujete planirane brojke</t>
  </si>
  <si>
    <t>ovdje udio računam po stavkama u glavnoj točki, dakle udio 1.1. u 1.</t>
  </si>
  <si>
    <t>u svim plavima je udio u sveukupnom 1</t>
  </si>
  <si>
    <t>SVEUKUPNO</t>
  </si>
</sst>
</file>

<file path=xl/styles.xml><?xml version="1.0" encoding="utf-8"?>
<styleSheet xmlns="http://schemas.openxmlformats.org/spreadsheetml/2006/main">
  <numFmts count="1">
    <numFmt numFmtId="164" formatCode="#,##0.00\ [$kn-41A]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 Light"/>
      <family val="2"/>
      <scheme val="major"/>
    </font>
    <font>
      <b/>
      <i/>
      <u/>
      <sz val="9"/>
      <color theme="1"/>
      <name val="Calibri Light"/>
      <family val="2"/>
      <scheme val="major"/>
    </font>
    <font>
      <i/>
      <u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10" fontId="2" fillId="0" borderId="0" xfId="0" applyNumberFormat="1" applyFont="1"/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/>
    <xf numFmtId="10" fontId="2" fillId="0" borderId="2" xfId="0" applyNumberFormat="1" applyFont="1" applyBorder="1"/>
    <xf numFmtId="10" fontId="2" fillId="0" borderId="3" xfId="0" applyNumberFormat="1" applyFont="1" applyBorder="1"/>
    <xf numFmtId="164" fontId="2" fillId="0" borderId="2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49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/>
    <xf numFmtId="164" fontId="4" fillId="3" borderId="8" xfId="0" applyNumberFormat="1" applyFont="1" applyFill="1" applyBorder="1"/>
    <xf numFmtId="10" fontId="4" fillId="3" borderId="9" xfId="0" applyNumberFormat="1" applyFont="1" applyFill="1" applyBorder="1"/>
    <xf numFmtId="10" fontId="4" fillId="3" borderId="10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64" fontId="3" fillId="2" borderId="2" xfId="0" applyNumberFormat="1" applyFont="1" applyFill="1" applyBorder="1"/>
    <xf numFmtId="10" fontId="3" fillId="2" borderId="2" xfId="0" applyNumberFormat="1" applyFont="1" applyFill="1" applyBorder="1"/>
    <xf numFmtId="10" fontId="3" fillId="2" borderId="3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164" fontId="3" fillId="2" borderId="5" xfId="0" applyNumberFormat="1" applyFont="1" applyFill="1" applyBorder="1"/>
    <xf numFmtId="10" fontId="3" fillId="2" borderId="5" xfId="0" applyNumberFormat="1" applyFont="1" applyFill="1" applyBorder="1"/>
    <xf numFmtId="10" fontId="3" fillId="2" borderId="6" xfId="0" applyNumberFormat="1" applyFont="1" applyFill="1" applyBorder="1"/>
    <xf numFmtId="49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/>
    <xf numFmtId="164" fontId="3" fillId="5" borderId="2" xfId="0" applyNumberFormat="1" applyFont="1" applyFill="1" applyBorder="1"/>
    <xf numFmtId="10" fontId="3" fillId="5" borderId="2" xfId="0" applyNumberFormat="1" applyFont="1" applyFill="1" applyBorder="1"/>
    <xf numFmtId="10" fontId="3" fillId="5" borderId="3" xfId="0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10" fontId="2" fillId="0" borderId="3" xfId="0" applyNumberFormat="1" applyFont="1" applyBorder="1" applyAlignment="1">
      <alignment vertical="center"/>
    </xf>
    <xf numFmtId="10" fontId="3" fillId="5" borderId="3" xfId="0" applyNumberFormat="1" applyFont="1" applyFill="1" applyBorder="1" applyAlignment="1">
      <alignment vertical="center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10" fontId="3" fillId="2" borderId="12" xfId="0" applyNumberFormat="1" applyFont="1" applyFill="1" applyBorder="1"/>
    <xf numFmtId="10" fontId="3" fillId="2" borderId="13" xfId="0" applyNumberFormat="1" applyFont="1" applyFill="1" applyBorder="1"/>
    <xf numFmtId="49" fontId="5" fillId="3" borderId="14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 wrapText="1"/>
    </xf>
    <xf numFmtId="10" fontId="5" fillId="3" borderId="9" xfId="0" applyNumberFormat="1" applyFont="1" applyFill="1" applyBorder="1" applyAlignment="1">
      <alignment horizontal="center" vertical="center" wrapText="1"/>
    </xf>
    <xf numFmtId="10" fontId="6" fillId="3" borderId="10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/>
    <xf numFmtId="164" fontId="3" fillId="5" borderId="12" xfId="0" applyNumberFormat="1" applyFont="1" applyFill="1" applyBorder="1"/>
    <xf numFmtId="10" fontId="3" fillId="5" borderId="12" xfId="0" applyNumberFormat="1" applyFont="1" applyFill="1" applyBorder="1"/>
    <xf numFmtId="10" fontId="3" fillId="5" borderId="13" xfId="0" applyNumberFormat="1" applyFont="1" applyFill="1" applyBorder="1"/>
    <xf numFmtId="49" fontId="7" fillId="4" borderId="14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10" fontId="6" fillId="4" borderId="10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164" fontId="3" fillId="5" borderId="5" xfId="0" applyNumberFormat="1" applyFont="1" applyFill="1" applyBorder="1"/>
    <xf numFmtId="10" fontId="3" fillId="5" borderId="5" xfId="0" applyNumberFormat="1" applyFont="1" applyFill="1" applyBorder="1"/>
    <xf numFmtId="10" fontId="3" fillId="5" borderId="6" xfId="0" applyNumberFormat="1" applyFont="1" applyFill="1" applyBorder="1" applyAlignment="1">
      <alignment vertical="center"/>
    </xf>
    <xf numFmtId="49" fontId="1" fillId="4" borderId="1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164" fontId="1" fillId="4" borderId="9" xfId="0" applyNumberFormat="1" applyFont="1" applyFill="1" applyBorder="1"/>
    <xf numFmtId="10" fontId="3" fillId="4" borderId="9" xfId="0" applyNumberFormat="1" applyFont="1" applyFill="1" applyBorder="1"/>
    <xf numFmtId="10" fontId="1" fillId="4" borderId="10" xfId="0" applyNumberFormat="1" applyFont="1" applyFill="1" applyBorder="1" applyAlignment="1">
      <alignment vertical="center"/>
    </xf>
    <xf numFmtId="10" fontId="5" fillId="3" borderId="10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3" fillId="3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/>
    <xf numFmtId="164" fontId="2" fillId="6" borderId="0" xfId="0" applyNumberFormat="1" applyFont="1" applyFill="1"/>
    <xf numFmtId="10" fontId="2" fillId="6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zoomScaleNormal="100" workbookViewId="0">
      <selection activeCell="E21" sqref="A21:E21"/>
    </sheetView>
  </sheetViews>
  <sheetFormatPr defaultColWidth="8.7109375" defaultRowHeight="12.75"/>
  <cols>
    <col min="1" max="1" width="3.7109375" style="4" customWidth="1"/>
    <col min="2" max="2" width="6.7109375" style="14" customWidth="1"/>
    <col min="3" max="3" width="43.7109375" style="3" customWidth="1"/>
    <col min="4" max="4" width="15.7109375" style="5" customWidth="1"/>
    <col min="5" max="5" width="11.85546875" style="6" customWidth="1"/>
    <col min="6" max="16384" width="8.7109375" style="3"/>
  </cols>
  <sheetData>
    <row r="1" spans="1:10" ht="38.25">
      <c r="A1" s="53"/>
      <c r="B1" s="54"/>
      <c r="C1" s="54" t="s">
        <v>0</v>
      </c>
      <c r="D1" s="55" t="s">
        <v>1</v>
      </c>
      <c r="E1" s="80" t="s">
        <v>3</v>
      </c>
      <c r="F1" s="1"/>
    </row>
    <row r="2" spans="1:10">
      <c r="A2" s="47" t="s">
        <v>22</v>
      </c>
      <c r="B2" s="48"/>
      <c r="C2" s="49" t="s">
        <v>4</v>
      </c>
      <c r="D2" s="50">
        <f>D3+D4</f>
        <v>250000</v>
      </c>
      <c r="E2" s="52">
        <f>D2/$D$11</f>
        <v>0.35714285714285715</v>
      </c>
    </row>
    <row r="3" spans="1:10">
      <c r="A3" s="7"/>
      <c r="B3" s="8" t="s">
        <v>5</v>
      </c>
      <c r="C3" s="9" t="s">
        <v>6</v>
      </c>
      <c r="D3" s="13">
        <v>200000</v>
      </c>
      <c r="E3" s="12">
        <f>D3/$D$2</f>
        <v>0.8</v>
      </c>
    </row>
    <row r="4" spans="1:10">
      <c r="A4" s="7"/>
      <c r="B4" s="8" t="s">
        <v>7</v>
      </c>
      <c r="C4" s="9" t="s">
        <v>8</v>
      </c>
      <c r="D4" s="13">
        <v>50000</v>
      </c>
      <c r="E4" s="12">
        <f>D4/$D$2</f>
        <v>0.2</v>
      </c>
    </row>
    <row r="5" spans="1:10">
      <c r="A5" s="22" t="s">
        <v>23</v>
      </c>
      <c r="B5" s="23"/>
      <c r="C5" s="24" t="s">
        <v>10</v>
      </c>
      <c r="D5" s="25">
        <v>130000</v>
      </c>
      <c r="E5" s="27">
        <f>D5/$D$11</f>
        <v>0.18571428571428572</v>
      </c>
      <c r="G5" s="86"/>
      <c r="H5" s="86"/>
      <c r="I5" s="86"/>
    </row>
    <row r="6" spans="1:10">
      <c r="A6" s="22" t="s">
        <v>24</v>
      </c>
      <c r="B6" s="23"/>
      <c r="C6" s="24" t="s">
        <v>9</v>
      </c>
      <c r="D6" s="25">
        <v>20000</v>
      </c>
      <c r="E6" s="27">
        <f t="shared" ref="E6:E10" si="0">D6/$D$11</f>
        <v>2.8571428571428571E-2</v>
      </c>
      <c r="G6" s="86"/>
      <c r="H6" s="86"/>
      <c r="I6" s="86"/>
    </row>
    <row r="7" spans="1:10">
      <c r="A7" s="22" t="s">
        <v>25</v>
      </c>
      <c r="B7" s="23"/>
      <c r="C7" s="24" t="s">
        <v>11</v>
      </c>
      <c r="D7" s="25">
        <v>160000</v>
      </c>
      <c r="E7" s="27">
        <f t="shared" si="0"/>
        <v>0.22857142857142856</v>
      </c>
      <c r="G7" s="86"/>
      <c r="H7" s="86"/>
      <c r="I7" s="86"/>
    </row>
    <row r="8" spans="1:10">
      <c r="A8" s="22" t="s">
        <v>26</v>
      </c>
      <c r="B8" s="23"/>
      <c r="C8" s="24" t="s">
        <v>12</v>
      </c>
      <c r="D8" s="25"/>
      <c r="E8" s="27">
        <f t="shared" si="0"/>
        <v>0</v>
      </c>
      <c r="G8" s="86"/>
      <c r="H8" s="86"/>
      <c r="I8" s="86"/>
    </row>
    <row r="9" spans="1:10">
      <c r="A9" s="22" t="s">
        <v>27</v>
      </c>
      <c r="B9" s="23"/>
      <c r="C9" s="24" t="s">
        <v>13</v>
      </c>
      <c r="D9" s="25">
        <v>140000</v>
      </c>
      <c r="E9" s="27">
        <f t="shared" si="0"/>
        <v>0.2</v>
      </c>
      <c r="G9" s="86"/>
      <c r="H9" s="86"/>
      <c r="I9" s="86"/>
    </row>
    <row r="10" spans="1:10">
      <c r="A10" s="28" t="s">
        <v>28</v>
      </c>
      <c r="B10" s="29"/>
      <c r="C10" s="30" t="s">
        <v>15</v>
      </c>
      <c r="D10" s="31"/>
      <c r="E10" s="27">
        <f t="shared" si="0"/>
        <v>0</v>
      </c>
      <c r="G10" s="86"/>
      <c r="H10" s="86"/>
      <c r="I10" s="86"/>
    </row>
    <row r="11" spans="1:10" ht="15.75">
      <c r="A11" s="16"/>
      <c r="B11" s="17"/>
      <c r="C11" s="18" t="s">
        <v>77</v>
      </c>
      <c r="D11" s="85">
        <f>SUM(D5:D10)+D2</f>
        <v>700000</v>
      </c>
      <c r="E11" s="21">
        <f>D11/$D$11</f>
        <v>1</v>
      </c>
    </row>
    <row r="13" spans="1:10" ht="38.25">
      <c r="A13" s="64"/>
      <c r="B13" s="65"/>
      <c r="C13" s="65" t="s">
        <v>17</v>
      </c>
      <c r="D13" s="66" t="s">
        <v>1</v>
      </c>
      <c r="E13" s="67" t="s">
        <v>3</v>
      </c>
    </row>
    <row r="14" spans="1:10">
      <c r="A14" s="58" t="s">
        <v>22</v>
      </c>
      <c r="B14" s="59"/>
      <c r="C14" s="60" t="s">
        <v>18</v>
      </c>
      <c r="D14" s="61">
        <f>SUM(D15:D17)</f>
        <v>20000</v>
      </c>
      <c r="E14" s="62">
        <f>D14/$D$44</f>
        <v>2.967359050445104E-2</v>
      </c>
      <c r="F14" s="15"/>
      <c r="G14" s="15"/>
      <c r="H14" s="15"/>
      <c r="I14" s="15"/>
      <c r="J14" s="15"/>
    </row>
    <row r="15" spans="1:10" ht="38.25">
      <c r="A15" s="7"/>
      <c r="B15" s="8" t="s">
        <v>5</v>
      </c>
      <c r="C15" s="40" t="s">
        <v>19</v>
      </c>
      <c r="D15" s="41">
        <v>10000</v>
      </c>
      <c r="E15" s="42">
        <f>D15/$D$14</f>
        <v>0.5</v>
      </c>
      <c r="F15" s="87"/>
      <c r="G15" s="87"/>
      <c r="H15" s="87"/>
    </row>
    <row r="16" spans="1:10">
      <c r="A16" s="7"/>
      <c r="B16" s="8" t="s">
        <v>7</v>
      </c>
      <c r="C16" s="9" t="s">
        <v>20</v>
      </c>
      <c r="D16" s="10">
        <v>9000</v>
      </c>
      <c r="E16" s="42">
        <f t="shared" ref="E16:E17" si="1">D16/$D$14</f>
        <v>0.45</v>
      </c>
      <c r="F16" s="87"/>
      <c r="G16" s="87"/>
      <c r="H16" s="87"/>
    </row>
    <row r="17" spans="1:8">
      <c r="A17" s="7"/>
      <c r="B17" s="8" t="s">
        <v>31</v>
      </c>
      <c r="C17" s="9" t="s">
        <v>21</v>
      </c>
      <c r="D17" s="10">
        <v>1000</v>
      </c>
      <c r="E17" s="42">
        <f t="shared" si="1"/>
        <v>0.05</v>
      </c>
      <c r="F17" s="87"/>
      <c r="G17" s="87"/>
      <c r="H17" s="87"/>
    </row>
    <row r="18" spans="1:8">
      <c r="A18" s="34" t="s">
        <v>23</v>
      </c>
      <c r="B18" s="35"/>
      <c r="C18" s="36" t="s">
        <v>29</v>
      </c>
      <c r="D18" s="37">
        <f>SUM(D19:D23)</f>
        <v>215000</v>
      </c>
      <c r="E18" s="38">
        <f>D18/$D$44</f>
        <v>0.31899109792284869</v>
      </c>
    </row>
    <row r="19" spans="1:8" ht="25.5">
      <c r="A19" s="7"/>
      <c r="B19" s="8" t="s">
        <v>30</v>
      </c>
      <c r="C19" s="40" t="s">
        <v>36</v>
      </c>
      <c r="D19" s="41">
        <v>15000</v>
      </c>
      <c r="E19" s="42">
        <f>D19/$D$18</f>
        <v>6.9767441860465115E-2</v>
      </c>
    </row>
    <row r="20" spans="1:8">
      <c r="A20" s="7"/>
      <c r="B20" s="8" t="s">
        <v>32</v>
      </c>
      <c r="C20" s="9" t="s">
        <v>37</v>
      </c>
      <c r="D20" s="10">
        <v>0</v>
      </c>
      <c r="E20" s="42">
        <f t="shared" ref="E20:E23" si="2">D20/$D$18</f>
        <v>0</v>
      </c>
    </row>
    <row r="21" spans="1:8">
      <c r="A21" s="88"/>
      <c r="B21" s="89" t="s">
        <v>33</v>
      </c>
      <c r="C21" s="90" t="s">
        <v>38</v>
      </c>
      <c r="D21" s="91"/>
      <c r="E21" s="92">
        <f>D22/$D$18</f>
        <v>0.93023255813953487</v>
      </c>
    </row>
    <row r="22" spans="1:8">
      <c r="A22" s="7"/>
      <c r="B22" s="8" t="s">
        <v>34</v>
      </c>
      <c r="C22" s="9" t="s">
        <v>39</v>
      </c>
      <c r="D22" s="10">
        <v>200000</v>
      </c>
      <c r="E22" s="42" t="e">
        <f>#REF!/$D$18</f>
        <v>#REF!</v>
      </c>
    </row>
    <row r="23" spans="1:8">
      <c r="A23" s="7"/>
      <c r="B23" s="8" t="s">
        <v>35</v>
      </c>
      <c r="C23" s="9" t="s">
        <v>40</v>
      </c>
      <c r="D23" s="10">
        <v>0</v>
      </c>
      <c r="E23" s="42">
        <f t="shared" si="2"/>
        <v>0</v>
      </c>
    </row>
    <row r="24" spans="1:8">
      <c r="A24" s="34" t="s">
        <v>24</v>
      </c>
      <c r="B24" s="35"/>
      <c r="C24" s="36" t="s">
        <v>41</v>
      </c>
      <c r="D24" s="37">
        <f>SUM(D25:D30)</f>
        <v>170000</v>
      </c>
      <c r="E24" s="38">
        <f>D24/$D$44</f>
        <v>0.25222551928783382</v>
      </c>
    </row>
    <row r="25" spans="1:8">
      <c r="A25" s="7"/>
      <c r="B25" s="8" t="s">
        <v>42</v>
      </c>
      <c r="C25" s="9" t="s">
        <v>48</v>
      </c>
      <c r="D25" s="10">
        <v>0</v>
      </c>
      <c r="E25" s="45">
        <f>D25/$D$24</f>
        <v>0</v>
      </c>
    </row>
    <row r="26" spans="1:8">
      <c r="A26" s="7"/>
      <c r="B26" s="8" t="s">
        <v>43</v>
      </c>
      <c r="C26" s="9" t="s">
        <v>49</v>
      </c>
      <c r="D26" s="10">
        <v>8000</v>
      </c>
      <c r="E26" s="45">
        <f t="shared" ref="E26:E30" si="3">D26/$D$24</f>
        <v>4.7058823529411764E-2</v>
      </c>
    </row>
    <row r="27" spans="1:8">
      <c r="A27" s="7"/>
      <c r="B27" s="8" t="s">
        <v>44</v>
      </c>
      <c r="C27" s="9" t="s">
        <v>50</v>
      </c>
      <c r="D27" s="10">
        <v>7000</v>
      </c>
      <c r="E27" s="45">
        <f t="shared" si="3"/>
        <v>4.1176470588235294E-2</v>
      </c>
    </row>
    <row r="28" spans="1:8">
      <c r="A28" s="7"/>
      <c r="B28" s="8" t="s">
        <v>45</v>
      </c>
      <c r="C28" s="9" t="s">
        <v>51</v>
      </c>
      <c r="D28" s="10">
        <v>10000</v>
      </c>
      <c r="E28" s="45">
        <f t="shared" si="3"/>
        <v>5.8823529411764705E-2</v>
      </c>
    </row>
    <row r="29" spans="1:8">
      <c r="A29" s="7"/>
      <c r="B29" s="8" t="s">
        <v>46</v>
      </c>
      <c r="C29" s="9" t="s">
        <v>52</v>
      </c>
      <c r="D29" s="10">
        <v>5000</v>
      </c>
      <c r="E29" s="45">
        <f t="shared" si="3"/>
        <v>2.9411764705882353E-2</v>
      </c>
    </row>
    <row r="30" spans="1:8">
      <c r="A30" s="7"/>
      <c r="B30" s="8" t="s">
        <v>47</v>
      </c>
      <c r="C30" s="9" t="s">
        <v>53</v>
      </c>
      <c r="D30" s="10">
        <v>140000</v>
      </c>
      <c r="E30" s="45">
        <f t="shared" si="3"/>
        <v>0.82352941176470584</v>
      </c>
    </row>
    <row r="31" spans="1:8">
      <c r="A31" s="34" t="s">
        <v>25</v>
      </c>
      <c r="B31" s="35"/>
      <c r="C31" s="36" t="s">
        <v>54</v>
      </c>
      <c r="D31" s="37">
        <f>SUM(D32:D34)</f>
        <v>12000</v>
      </c>
      <c r="E31" s="38">
        <f>D31/$D$44</f>
        <v>1.7804154302670624E-2</v>
      </c>
    </row>
    <row r="32" spans="1:8">
      <c r="A32" s="7"/>
      <c r="B32" s="8" t="s">
        <v>55</v>
      </c>
      <c r="C32" s="9" t="s">
        <v>58</v>
      </c>
      <c r="D32" s="10">
        <v>0</v>
      </c>
      <c r="E32" s="11">
        <f>D32/$D$31</f>
        <v>0</v>
      </c>
    </row>
    <row r="33" spans="1:5">
      <c r="A33" s="7"/>
      <c r="B33" s="8" t="s">
        <v>56</v>
      </c>
      <c r="C33" s="9" t="s">
        <v>59</v>
      </c>
      <c r="D33" s="10">
        <v>2000</v>
      </c>
      <c r="E33" s="11">
        <f t="shared" ref="E33:E34" si="4">D33/$D$31</f>
        <v>0.16666666666666666</v>
      </c>
    </row>
    <row r="34" spans="1:5">
      <c r="A34" s="7"/>
      <c r="B34" s="8" t="s">
        <v>57</v>
      </c>
      <c r="C34" s="9" t="s">
        <v>60</v>
      </c>
      <c r="D34" s="10">
        <v>10000</v>
      </c>
      <c r="E34" s="11">
        <f t="shared" si="4"/>
        <v>0.83333333333333337</v>
      </c>
    </row>
    <row r="35" spans="1:5">
      <c r="A35" s="34" t="s">
        <v>26</v>
      </c>
      <c r="B35" s="35"/>
      <c r="C35" s="36" t="s">
        <v>61</v>
      </c>
      <c r="D35" s="37">
        <f>SUM(D36:D37)</f>
        <v>0</v>
      </c>
      <c r="E35" s="38">
        <f>D35/$D$44</f>
        <v>0</v>
      </c>
    </row>
    <row r="36" spans="1:5">
      <c r="A36" s="7"/>
      <c r="B36" s="8" t="s">
        <v>63</v>
      </c>
      <c r="C36" s="9" t="s">
        <v>65</v>
      </c>
      <c r="D36" s="10">
        <v>0</v>
      </c>
      <c r="E36" s="11" t="e">
        <f>D36/$D$35</f>
        <v>#DIV/0!</v>
      </c>
    </row>
    <row r="37" spans="1:5">
      <c r="A37" s="7"/>
      <c r="B37" s="8" t="s">
        <v>64</v>
      </c>
      <c r="C37" s="9" t="s">
        <v>66</v>
      </c>
      <c r="D37" s="10">
        <v>0</v>
      </c>
      <c r="E37" s="11" t="e">
        <f>D37/$D$35</f>
        <v>#DIV/0!</v>
      </c>
    </row>
    <row r="38" spans="1:5">
      <c r="A38" s="34" t="s">
        <v>27</v>
      </c>
      <c r="B38" s="35"/>
      <c r="C38" s="36" t="s">
        <v>67</v>
      </c>
      <c r="D38" s="37">
        <f>SUM(D39:D41)</f>
        <v>222000</v>
      </c>
      <c r="E38" s="38">
        <f>D38/$D$44</f>
        <v>0.32937685459940652</v>
      </c>
    </row>
    <row r="39" spans="1:5">
      <c r="A39" s="7"/>
      <c r="B39" s="8" t="s">
        <v>62</v>
      </c>
      <c r="C39" s="9" t="s">
        <v>70</v>
      </c>
      <c r="D39" s="10">
        <v>150000</v>
      </c>
      <c r="E39" s="11">
        <f>D39/$D$38</f>
        <v>0.67567567567567566</v>
      </c>
    </row>
    <row r="40" spans="1:5">
      <c r="A40" s="7"/>
      <c r="B40" s="8" t="s">
        <v>68</v>
      </c>
      <c r="C40" s="9" t="s">
        <v>71</v>
      </c>
      <c r="D40" s="10">
        <v>70000</v>
      </c>
      <c r="E40" s="11">
        <f t="shared" ref="E40:E41" si="5">D40/$D$38</f>
        <v>0.31531531531531531</v>
      </c>
    </row>
    <row r="41" spans="1:5">
      <c r="A41" s="7"/>
      <c r="B41" s="8" t="s">
        <v>69</v>
      </c>
      <c r="C41" s="9" t="s">
        <v>72</v>
      </c>
      <c r="D41" s="10">
        <v>2000</v>
      </c>
      <c r="E41" s="11">
        <f t="shared" si="5"/>
        <v>9.0090090090090089E-3</v>
      </c>
    </row>
    <row r="42" spans="1:5">
      <c r="A42" s="34" t="s">
        <v>28</v>
      </c>
      <c r="B42" s="35"/>
      <c r="C42" s="36" t="s">
        <v>73</v>
      </c>
      <c r="D42" s="37">
        <f>D11*0.05</f>
        <v>35000</v>
      </c>
      <c r="E42" s="38">
        <f>D42/$D$44</f>
        <v>5.192878338278932E-2</v>
      </c>
    </row>
    <row r="43" spans="1:5" ht="25.5">
      <c r="A43" s="69" t="s">
        <v>74</v>
      </c>
      <c r="B43" s="70"/>
      <c r="C43" s="81" t="s">
        <v>75</v>
      </c>
      <c r="D43" s="71"/>
      <c r="E43" s="38">
        <f>D43/$D$44</f>
        <v>0</v>
      </c>
    </row>
    <row r="44" spans="1:5" ht="15">
      <c r="A44" s="74"/>
      <c r="B44" s="75"/>
      <c r="C44" s="76" t="s">
        <v>82</v>
      </c>
      <c r="D44" s="77">
        <f>D14+D18+D24+D31+D35+D38+D42+D43</f>
        <v>674000</v>
      </c>
      <c r="E44" s="38">
        <f>D44/$D$44</f>
        <v>1</v>
      </c>
    </row>
  </sheetData>
  <mergeCells count="2">
    <mergeCell ref="G5:I10"/>
    <mergeCell ref="F15:H17"/>
  </mergeCells>
  <pageMargins left="0.7" right="0.7" top="0.75" bottom="0.75" header="0.3" footer="0.3"/>
  <pageSetup paperSize="9" orientation="portrait" horizontalDpi="4294967293" verticalDpi="0" r:id="rId1"/>
  <headerFooter>
    <oddHeader xml:space="preserve">&amp;LFinancijski plan
</oddHeader>
  </headerFooter>
  <rowBreaks count="1" manualBreakCount="1">
    <brk id="34" max="16383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"/>
  <sheetViews>
    <sheetView zoomScaleNormal="100" workbookViewId="0">
      <selection activeCell="G4" sqref="G4"/>
    </sheetView>
  </sheetViews>
  <sheetFormatPr defaultColWidth="8.7109375" defaultRowHeight="12.75"/>
  <cols>
    <col min="1" max="1" width="3.7109375" style="4" customWidth="1"/>
    <col min="2" max="2" width="6.7109375" style="2" customWidth="1"/>
    <col min="3" max="3" width="41.7109375" style="3" customWidth="1"/>
    <col min="4" max="4" width="14.7109375" style="5" customWidth="1"/>
    <col min="5" max="6" width="10.7109375" style="5" customWidth="1"/>
    <col min="7" max="8" width="8.7109375" style="6" customWidth="1"/>
    <col min="9" max="16384" width="8.7109375" style="3"/>
  </cols>
  <sheetData>
    <row r="1" spans="1:13" ht="60">
      <c r="A1" s="53"/>
      <c r="B1" s="54"/>
      <c r="C1" s="54" t="s">
        <v>0</v>
      </c>
      <c r="D1" s="55" t="s">
        <v>1</v>
      </c>
      <c r="E1" s="55" t="s">
        <v>14</v>
      </c>
      <c r="F1" s="55" t="s">
        <v>2</v>
      </c>
      <c r="G1" s="56" t="s">
        <v>3</v>
      </c>
      <c r="H1" s="57" t="s">
        <v>16</v>
      </c>
      <c r="I1" s="1"/>
    </row>
    <row r="2" spans="1:13">
      <c r="A2" s="47" t="s">
        <v>22</v>
      </c>
      <c r="B2" s="48"/>
      <c r="C2" s="49" t="s">
        <v>4</v>
      </c>
      <c r="D2" s="50">
        <f>Plan!D2</f>
        <v>250000</v>
      </c>
      <c r="E2" s="50">
        <f t="shared" ref="E2:F2" si="0">E3+E4</f>
        <v>0</v>
      </c>
      <c r="F2" s="50">
        <f t="shared" si="0"/>
        <v>0</v>
      </c>
      <c r="G2" s="51" t="e">
        <f>F2/$F$11</f>
        <v>#DIV/0!</v>
      </c>
      <c r="H2" s="52" t="e">
        <f>F2/E2</f>
        <v>#DIV/0!</v>
      </c>
    </row>
    <row r="3" spans="1:13">
      <c r="A3" s="7"/>
      <c r="B3" s="8" t="s">
        <v>5</v>
      </c>
      <c r="C3" s="9" t="s">
        <v>6</v>
      </c>
      <c r="D3" s="13">
        <f>Plan!D3</f>
        <v>200000</v>
      </c>
      <c r="E3" s="13"/>
      <c r="F3" s="13"/>
      <c r="G3" s="11" t="e">
        <f>F3/$F$2</f>
        <v>#DIV/0!</v>
      </c>
      <c r="H3" s="12" t="e">
        <f t="shared" ref="H3:H11" si="1">F3/E3</f>
        <v>#DIV/0!</v>
      </c>
      <c r="J3" s="3" t="s">
        <v>78</v>
      </c>
    </row>
    <row r="4" spans="1:13">
      <c r="A4" s="7"/>
      <c r="B4" s="8" t="s">
        <v>7</v>
      </c>
      <c r="C4" s="9" t="s">
        <v>8</v>
      </c>
      <c r="D4" s="13">
        <f>Plan!D4</f>
        <v>50000</v>
      </c>
      <c r="E4" s="13"/>
      <c r="F4" s="13"/>
      <c r="G4" s="11" t="e">
        <f>F4/$F$2</f>
        <v>#DIV/0!</v>
      </c>
      <c r="H4" s="12" t="e">
        <f t="shared" si="1"/>
        <v>#DIV/0!</v>
      </c>
    </row>
    <row r="5" spans="1:13">
      <c r="A5" s="22" t="s">
        <v>23</v>
      </c>
      <c r="B5" s="23"/>
      <c r="C5" s="24" t="s">
        <v>10</v>
      </c>
      <c r="D5" s="25">
        <f>Plan!D5</f>
        <v>130000</v>
      </c>
      <c r="E5" s="25"/>
      <c r="F5" s="25"/>
      <c r="G5" s="26" t="e">
        <f>F5/$F$11</f>
        <v>#DIV/0!</v>
      </c>
      <c r="H5" s="27" t="e">
        <f t="shared" si="1"/>
        <v>#DIV/0!</v>
      </c>
      <c r="J5" s="86" t="s">
        <v>79</v>
      </c>
      <c r="K5" s="86"/>
      <c r="L5" s="86"/>
    </row>
    <row r="6" spans="1:13">
      <c r="A6" s="22" t="s">
        <v>24</v>
      </c>
      <c r="B6" s="23"/>
      <c r="C6" s="24" t="s">
        <v>9</v>
      </c>
      <c r="D6" s="25">
        <f>Plan!D6</f>
        <v>20000</v>
      </c>
      <c r="E6" s="25"/>
      <c r="F6" s="25"/>
      <c r="G6" s="26" t="e">
        <f t="shared" ref="G6:G11" si="2">F6/$F$11</f>
        <v>#DIV/0!</v>
      </c>
      <c r="H6" s="27" t="e">
        <f t="shared" si="1"/>
        <v>#DIV/0!</v>
      </c>
      <c r="J6" s="86"/>
      <c r="K6" s="86"/>
      <c r="L6" s="86"/>
    </row>
    <row r="7" spans="1:13">
      <c r="A7" s="22" t="s">
        <v>25</v>
      </c>
      <c r="B7" s="23"/>
      <c r="C7" s="24" t="s">
        <v>11</v>
      </c>
      <c r="D7" s="25">
        <f>Plan!D7</f>
        <v>160000</v>
      </c>
      <c r="E7" s="25"/>
      <c r="F7" s="25"/>
      <c r="G7" s="26" t="e">
        <f t="shared" si="2"/>
        <v>#DIV/0!</v>
      </c>
      <c r="H7" s="27" t="e">
        <f t="shared" si="1"/>
        <v>#DIV/0!</v>
      </c>
      <c r="J7" s="86"/>
      <c r="K7" s="86"/>
      <c r="L7" s="86"/>
    </row>
    <row r="8" spans="1:13">
      <c r="A8" s="22" t="s">
        <v>26</v>
      </c>
      <c r="B8" s="23"/>
      <c r="C8" s="24" t="s">
        <v>12</v>
      </c>
      <c r="D8" s="25">
        <f>Plan!D8</f>
        <v>0</v>
      </c>
      <c r="E8" s="25"/>
      <c r="F8" s="25"/>
      <c r="G8" s="26" t="e">
        <f t="shared" si="2"/>
        <v>#DIV/0!</v>
      </c>
      <c r="H8" s="27" t="e">
        <f t="shared" si="1"/>
        <v>#DIV/0!</v>
      </c>
      <c r="J8" s="86"/>
      <c r="K8" s="86"/>
      <c r="L8" s="86"/>
    </row>
    <row r="9" spans="1:13">
      <c r="A9" s="22" t="s">
        <v>27</v>
      </c>
      <c r="B9" s="23"/>
      <c r="C9" s="24" t="s">
        <v>13</v>
      </c>
      <c r="D9" s="25">
        <f>Plan!D9</f>
        <v>140000</v>
      </c>
      <c r="E9" s="25"/>
      <c r="F9" s="25"/>
      <c r="G9" s="26" t="e">
        <f t="shared" si="2"/>
        <v>#DIV/0!</v>
      </c>
      <c r="H9" s="27" t="e">
        <f t="shared" si="1"/>
        <v>#DIV/0!</v>
      </c>
      <c r="J9" s="86"/>
      <c r="K9" s="86"/>
      <c r="L9" s="86"/>
    </row>
    <row r="10" spans="1:13">
      <c r="A10" s="28" t="s">
        <v>28</v>
      </c>
      <c r="B10" s="29"/>
      <c r="C10" s="30" t="s">
        <v>15</v>
      </c>
      <c r="D10" s="25">
        <f>Plan!D10</f>
        <v>0</v>
      </c>
      <c r="E10" s="31"/>
      <c r="F10" s="31"/>
      <c r="G10" s="32" t="e">
        <f t="shared" si="2"/>
        <v>#DIV/0!</v>
      </c>
      <c r="H10" s="33" t="e">
        <f t="shared" si="1"/>
        <v>#DIV/0!</v>
      </c>
      <c r="J10" s="86"/>
      <c r="K10" s="86"/>
      <c r="L10" s="86"/>
    </row>
    <row r="11" spans="1:13" ht="15.75">
      <c r="A11" s="16"/>
      <c r="B11" s="17"/>
      <c r="C11" s="18" t="s">
        <v>77</v>
      </c>
      <c r="D11" s="19">
        <f>SUM(D5:D10)+D2</f>
        <v>700000</v>
      </c>
      <c r="E11" s="19">
        <f t="shared" ref="E11:F11" si="3">SUM(E5:E10)+E2</f>
        <v>0</v>
      </c>
      <c r="F11" s="19">
        <f t="shared" si="3"/>
        <v>0</v>
      </c>
      <c r="G11" s="20" t="e">
        <f t="shared" si="2"/>
        <v>#DIV/0!</v>
      </c>
      <c r="H11" s="21" t="e">
        <f t="shared" si="1"/>
        <v>#DIV/0!</v>
      </c>
    </row>
    <row r="13" spans="1:13" ht="60">
      <c r="A13" s="64"/>
      <c r="B13" s="65"/>
      <c r="C13" s="65" t="s">
        <v>17</v>
      </c>
      <c r="D13" s="66" t="s">
        <v>1</v>
      </c>
      <c r="E13" s="66" t="s">
        <v>14</v>
      </c>
      <c r="F13" s="66" t="s">
        <v>2</v>
      </c>
      <c r="G13" s="67" t="s">
        <v>3</v>
      </c>
      <c r="H13" s="68" t="s">
        <v>16</v>
      </c>
    </row>
    <row r="14" spans="1:13">
      <c r="A14" s="58" t="s">
        <v>22</v>
      </c>
      <c r="B14" s="59"/>
      <c r="C14" s="60" t="s">
        <v>18</v>
      </c>
      <c r="D14" s="61">
        <f>Plan!D14</f>
        <v>20000</v>
      </c>
      <c r="E14" s="61">
        <f t="shared" ref="E14:F14" si="4">SUM(E15:E17)</f>
        <v>0</v>
      </c>
      <c r="F14" s="61">
        <f t="shared" si="4"/>
        <v>0</v>
      </c>
      <c r="G14" s="62" t="e">
        <f>F14/$F$44</f>
        <v>#DIV/0!</v>
      </c>
      <c r="H14" s="63" t="e">
        <f>F14/E14</f>
        <v>#DIV/0!</v>
      </c>
      <c r="I14" s="15" t="s">
        <v>81</v>
      </c>
      <c r="J14" s="15"/>
      <c r="K14" s="15"/>
      <c r="L14" s="15"/>
      <c r="M14" s="15"/>
    </row>
    <row r="15" spans="1:13" ht="38.25">
      <c r="A15" s="7"/>
      <c r="B15" s="8" t="s">
        <v>5</v>
      </c>
      <c r="C15" s="40" t="s">
        <v>19</v>
      </c>
      <c r="D15" s="41">
        <f>Plan!D15</f>
        <v>10000</v>
      </c>
      <c r="E15" s="41"/>
      <c r="F15" s="41"/>
      <c r="G15" s="42" t="e">
        <f>F15/$F$14</f>
        <v>#DIV/0!</v>
      </c>
      <c r="H15" s="43" t="e">
        <f>F15/E15</f>
        <v>#DIV/0!</v>
      </c>
      <c r="I15" s="87" t="s">
        <v>80</v>
      </c>
      <c r="J15" s="87"/>
      <c r="K15" s="87"/>
    </row>
    <row r="16" spans="1:13">
      <c r="A16" s="7"/>
      <c r="B16" s="8" t="s">
        <v>7</v>
      </c>
      <c r="C16" s="9" t="s">
        <v>20</v>
      </c>
      <c r="D16" s="41">
        <f>Plan!D16</f>
        <v>9000</v>
      </c>
      <c r="E16" s="10"/>
      <c r="F16" s="10"/>
      <c r="G16" s="42" t="e">
        <f t="shared" ref="G16:G17" si="5">F16/$F$14</f>
        <v>#DIV/0!</v>
      </c>
      <c r="H16" s="43" t="e">
        <f t="shared" ref="H16:H17" si="6">F16/E16</f>
        <v>#DIV/0!</v>
      </c>
      <c r="I16" s="87"/>
      <c r="J16" s="87"/>
      <c r="K16" s="87"/>
    </row>
    <row r="17" spans="1:11">
      <c r="A17" s="7"/>
      <c r="B17" s="8" t="s">
        <v>31</v>
      </c>
      <c r="C17" s="9" t="s">
        <v>21</v>
      </c>
      <c r="D17" s="41">
        <f>Plan!D17</f>
        <v>1000</v>
      </c>
      <c r="E17" s="10"/>
      <c r="F17" s="10"/>
      <c r="G17" s="42" t="e">
        <f t="shared" si="5"/>
        <v>#DIV/0!</v>
      </c>
      <c r="H17" s="43" t="e">
        <f t="shared" si="6"/>
        <v>#DIV/0!</v>
      </c>
      <c r="I17" s="87"/>
      <c r="J17" s="87"/>
      <c r="K17" s="87"/>
    </row>
    <row r="18" spans="1:11">
      <c r="A18" s="34" t="s">
        <v>23</v>
      </c>
      <c r="B18" s="35"/>
      <c r="C18" s="36" t="s">
        <v>29</v>
      </c>
      <c r="D18" s="37">
        <f>Plan!D18</f>
        <v>215000</v>
      </c>
      <c r="E18" s="37">
        <f t="shared" ref="E18:F18" si="7">SUM(E19:E23)</f>
        <v>0</v>
      </c>
      <c r="F18" s="37">
        <f t="shared" si="7"/>
        <v>0</v>
      </c>
      <c r="G18" s="38" t="e">
        <f>F18/$F$44</f>
        <v>#DIV/0!</v>
      </c>
      <c r="H18" s="39" t="e">
        <f>F18/E18</f>
        <v>#DIV/0!</v>
      </c>
    </row>
    <row r="19" spans="1:11" ht="25.5">
      <c r="A19" s="7"/>
      <c r="B19" s="8" t="s">
        <v>30</v>
      </c>
      <c r="C19" s="40" t="s">
        <v>36</v>
      </c>
      <c r="D19" s="41">
        <f>Plan!D19</f>
        <v>15000</v>
      </c>
      <c r="E19" s="41"/>
      <c r="F19" s="41"/>
      <c r="G19" s="42" t="e">
        <f>F19/$F$18</f>
        <v>#DIV/0!</v>
      </c>
      <c r="H19" s="43" t="e">
        <f>F19/E19</f>
        <v>#DIV/0!</v>
      </c>
    </row>
    <row r="20" spans="1:11">
      <c r="A20" s="7"/>
      <c r="B20" s="8" t="s">
        <v>32</v>
      </c>
      <c r="C20" s="9" t="s">
        <v>37</v>
      </c>
      <c r="D20" s="41">
        <f>Plan!D20</f>
        <v>0</v>
      </c>
      <c r="E20" s="10"/>
      <c r="F20" s="10"/>
      <c r="G20" s="42" t="e">
        <f t="shared" ref="G20:G23" si="8">F20/$F$18</f>
        <v>#DIV/0!</v>
      </c>
      <c r="H20" s="43" t="e">
        <f t="shared" ref="H20:H44" si="9">F20/E20</f>
        <v>#DIV/0!</v>
      </c>
    </row>
    <row r="21" spans="1:11">
      <c r="A21" s="7"/>
      <c r="B21" s="8" t="s">
        <v>33</v>
      </c>
      <c r="C21" s="9" t="s">
        <v>38</v>
      </c>
      <c r="D21" s="41">
        <f>Plan!D22</f>
        <v>200000</v>
      </c>
      <c r="E21" s="10"/>
      <c r="F21" s="10"/>
      <c r="G21" s="42" t="e">
        <f t="shared" si="8"/>
        <v>#DIV/0!</v>
      </c>
      <c r="H21" s="43" t="e">
        <f t="shared" si="9"/>
        <v>#DIV/0!</v>
      </c>
    </row>
    <row r="22" spans="1:11">
      <c r="A22" s="7"/>
      <c r="B22" s="8" t="s">
        <v>34</v>
      </c>
      <c r="C22" s="9" t="s">
        <v>39</v>
      </c>
      <c r="D22" s="41" t="e">
        <f>Plan!#REF!</f>
        <v>#REF!</v>
      </c>
      <c r="E22" s="10"/>
      <c r="F22" s="10"/>
      <c r="G22" s="42" t="e">
        <f t="shared" si="8"/>
        <v>#DIV/0!</v>
      </c>
      <c r="H22" s="43" t="e">
        <f t="shared" si="9"/>
        <v>#DIV/0!</v>
      </c>
    </row>
    <row r="23" spans="1:11">
      <c r="A23" s="7"/>
      <c r="B23" s="8" t="s">
        <v>35</v>
      </c>
      <c r="C23" s="9" t="s">
        <v>40</v>
      </c>
      <c r="D23" s="41">
        <f>Plan!D23</f>
        <v>0</v>
      </c>
      <c r="E23" s="10"/>
      <c r="F23" s="10"/>
      <c r="G23" s="42" t="e">
        <f t="shared" si="8"/>
        <v>#DIV/0!</v>
      </c>
      <c r="H23" s="43" t="e">
        <f t="shared" si="9"/>
        <v>#DIV/0!</v>
      </c>
    </row>
    <row r="24" spans="1:11">
      <c r="A24" s="34" t="s">
        <v>24</v>
      </c>
      <c r="B24" s="35"/>
      <c r="C24" s="36" t="s">
        <v>41</v>
      </c>
      <c r="D24" s="37">
        <f>Plan!D24</f>
        <v>170000</v>
      </c>
      <c r="E24" s="37">
        <f>SUM(E25:E30)</f>
        <v>0</v>
      </c>
      <c r="F24" s="37">
        <f>SUM(F25:F30)</f>
        <v>0</v>
      </c>
      <c r="G24" s="38" t="e">
        <f>F24/$F$44</f>
        <v>#DIV/0!</v>
      </c>
      <c r="H24" s="44" t="e">
        <f t="shared" si="9"/>
        <v>#DIV/0!</v>
      </c>
    </row>
    <row r="25" spans="1:11" ht="25.9" customHeight="1">
      <c r="A25" s="7"/>
      <c r="B25" s="8" t="s">
        <v>42</v>
      </c>
      <c r="C25" s="84" t="s">
        <v>48</v>
      </c>
      <c r="D25" s="41">
        <f>Plan!D25</f>
        <v>0</v>
      </c>
      <c r="E25" s="41"/>
      <c r="F25" s="41"/>
      <c r="G25" s="46" t="e">
        <f>F25/$F$24</f>
        <v>#DIV/0!</v>
      </c>
      <c r="H25" s="43" t="e">
        <f t="shared" si="9"/>
        <v>#DIV/0!</v>
      </c>
    </row>
    <row r="26" spans="1:11">
      <c r="A26" s="7"/>
      <c r="B26" s="8" t="s">
        <v>43</v>
      </c>
      <c r="C26" s="9" t="s">
        <v>49</v>
      </c>
      <c r="D26" s="10">
        <f>Plan!D26</f>
        <v>8000</v>
      </c>
      <c r="E26" s="10"/>
      <c r="F26" s="10"/>
      <c r="G26" s="46" t="e">
        <f t="shared" ref="G26:G30" si="10">F26/$F$24</f>
        <v>#DIV/0!</v>
      </c>
      <c r="H26" s="43" t="e">
        <f t="shared" si="9"/>
        <v>#DIV/0!</v>
      </c>
    </row>
    <row r="27" spans="1:11">
      <c r="A27" s="7"/>
      <c r="B27" s="8" t="s">
        <v>44</v>
      </c>
      <c r="C27" s="9" t="s">
        <v>50</v>
      </c>
      <c r="D27" s="10">
        <f>Plan!D27</f>
        <v>7000</v>
      </c>
      <c r="E27" s="10"/>
      <c r="F27" s="10"/>
      <c r="G27" s="46" t="e">
        <f t="shared" si="10"/>
        <v>#DIV/0!</v>
      </c>
      <c r="H27" s="43" t="e">
        <f t="shared" si="9"/>
        <v>#DIV/0!</v>
      </c>
    </row>
    <row r="28" spans="1:11">
      <c r="A28" s="7"/>
      <c r="B28" s="8" t="s">
        <v>45</v>
      </c>
      <c r="C28" s="9" t="s">
        <v>51</v>
      </c>
      <c r="D28" s="10">
        <f>Plan!D28</f>
        <v>10000</v>
      </c>
      <c r="E28" s="10"/>
      <c r="F28" s="10"/>
      <c r="G28" s="46" t="e">
        <f t="shared" si="10"/>
        <v>#DIV/0!</v>
      </c>
      <c r="H28" s="43" t="e">
        <f t="shared" si="9"/>
        <v>#DIV/0!</v>
      </c>
    </row>
    <row r="29" spans="1:11">
      <c r="A29" s="7"/>
      <c r="B29" s="8" t="s">
        <v>46</v>
      </c>
      <c r="C29" s="9" t="s">
        <v>52</v>
      </c>
      <c r="D29" s="10">
        <f>Plan!D29</f>
        <v>5000</v>
      </c>
      <c r="E29" s="10"/>
      <c r="F29" s="10"/>
      <c r="G29" s="46" t="e">
        <f t="shared" si="10"/>
        <v>#DIV/0!</v>
      </c>
      <c r="H29" s="43" t="e">
        <f t="shared" si="9"/>
        <v>#DIV/0!</v>
      </c>
    </row>
    <row r="30" spans="1:11">
      <c r="A30" s="7"/>
      <c r="B30" s="8">
        <v>3.6</v>
      </c>
      <c r="C30" s="9" t="s">
        <v>53</v>
      </c>
      <c r="D30" s="10">
        <f>Plan!D30</f>
        <v>140000</v>
      </c>
      <c r="E30" s="10"/>
      <c r="F30" s="10"/>
      <c r="G30" s="46" t="e">
        <f t="shared" si="10"/>
        <v>#DIV/0!</v>
      </c>
      <c r="H30" s="43" t="e">
        <f t="shared" si="9"/>
        <v>#DIV/0!</v>
      </c>
    </row>
    <row r="31" spans="1:11">
      <c r="A31" s="34" t="s">
        <v>25</v>
      </c>
      <c r="B31" s="35"/>
      <c r="C31" s="36" t="s">
        <v>54</v>
      </c>
      <c r="D31" s="37">
        <f>Plan!D31</f>
        <v>12000</v>
      </c>
      <c r="E31" s="37">
        <f>SUM(E32:E34)</f>
        <v>0</v>
      </c>
      <c r="F31" s="37">
        <f>SUM(F32:F34)</f>
        <v>0</v>
      </c>
      <c r="G31" s="38" t="e">
        <f>F31/$F$44</f>
        <v>#DIV/0!</v>
      </c>
      <c r="H31" s="44" t="e">
        <f t="shared" si="9"/>
        <v>#DIV/0!</v>
      </c>
    </row>
    <row r="32" spans="1:11">
      <c r="A32" s="7"/>
      <c r="B32" s="8" t="s">
        <v>55</v>
      </c>
      <c r="C32" s="9" t="s">
        <v>58</v>
      </c>
      <c r="D32" s="10">
        <f>Plan!D32</f>
        <v>0</v>
      </c>
      <c r="E32" s="10"/>
      <c r="F32" s="10"/>
      <c r="G32" s="11" t="e">
        <f>F32/$F$31</f>
        <v>#DIV/0!</v>
      </c>
      <c r="H32" s="43" t="e">
        <f t="shared" si="9"/>
        <v>#DIV/0!</v>
      </c>
    </row>
    <row r="33" spans="1:8">
      <c r="A33" s="7"/>
      <c r="B33" s="8" t="s">
        <v>56</v>
      </c>
      <c r="C33" s="9" t="s">
        <v>59</v>
      </c>
      <c r="D33" s="10">
        <f>Plan!D33</f>
        <v>2000</v>
      </c>
      <c r="E33" s="10"/>
      <c r="F33" s="10"/>
      <c r="G33" s="11" t="e">
        <f>F33/$F$31</f>
        <v>#DIV/0!</v>
      </c>
      <c r="H33" s="43" t="e">
        <f t="shared" si="9"/>
        <v>#DIV/0!</v>
      </c>
    </row>
    <row r="34" spans="1:8">
      <c r="A34" s="7"/>
      <c r="B34" s="8">
        <v>4.3</v>
      </c>
      <c r="C34" s="9" t="s">
        <v>60</v>
      </c>
      <c r="D34" s="10">
        <f>Plan!D34</f>
        <v>10000</v>
      </c>
      <c r="E34" s="10"/>
      <c r="F34" s="10"/>
      <c r="G34" s="11" t="e">
        <f>F34/$F$31</f>
        <v>#DIV/0!</v>
      </c>
      <c r="H34" s="43" t="e">
        <f t="shared" si="9"/>
        <v>#DIV/0!</v>
      </c>
    </row>
    <row r="35" spans="1:8">
      <c r="A35" s="34" t="s">
        <v>26</v>
      </c>
      <c r="B35" s="35"/>
      <c r="C35" s="36" t="s">
        <v>61</v>
      </c>
      <c r="D35" s="37">
        <f>Plan!D35</f>
        <v>0</v>
      </c>
      <c r="E35" s="37">
        <f t="shared" ref="E35:F35" si="11">SUM(E36:E37)</f>
        <v>0</v>
      </c>
      <c r="F35" s="37">
        <f t="shared" si="11"/>
        <v>0</v>
      </c>
      <c r="G35" s="38" t="e">
        <f>F35/$F$44</f>
        <v>#DIV/0!</v>
      </c>
      <c r="H35" s="44" t="e">
        <f t="shared" si="9"/>
        <v>#DIV/0!</v>
      </c>
    </row>
    <row r="36" spans="1:8">
      <c r="A36" s="7"/>
      <c r="B36" s="8" t="s">
        <v>63</v>
      </c>
      <c r="C36" s="9" t="s">
        <v>65</v>
      </c>
      <c r="D36" s="10">
        <f>Plan!D36</f>
        <v>0</v>
      </c>
      <c r="E36" s="10"/>
      <c r="F36" s="10"/>
      <c r="G36" s="11" t="e">
        <f>F36/$F$35</f>
        <v>#DIV/0!</v>
      </c>
      <c r="H36" s="43" t="e">
        <f t="shared" si="9"/>
        <v>#DIV/0!</v>
      </c>
    </row>
    <row r="37" spans="1:8">
      <c r="A37" s="7"/>
      <c r="B37" s="8" t="s">
        <v>64</v>
      </c>
      <c r="C37" s="9" t="s">
        <v>66</v>
      </c>
      <c r="D37" s="10">
        <f>Plan!D37</f>
        <v>0</v>
      </c>
      <c r="E37" s="10"/>
      <c r="F37" s="10"/>
      <c r="G37" s="11" t="e">
        <f>F37/$F$35</f>
        <v>#DIV/0!</v>
      </c>
      <c r="H37" s="43" t="e">
        <f t="shared" si="9"/>
        <v>#DIV/0!</v>
      </c>
    </row>
    <row r="38" spans="1:8">
      <c r="A38" s="34" t="s">
        <v>27</v>
      </c>
      <c r="B38" s="35"/>
      <c r="C38" s="36" t="s">
        <v>67</v>
      </c>
      <c r="D38" s="37">
        <f>Plan!D38</f>
        <v>222000</v>
      </c>
      <c r="E38" s="37">
        <f>SUM(E39:E41)</f>
        <v>0</v>
      </c>
      <c r="F38" s="37">
        <f>SUM(F39:F41)</f>
        <v>0</v>
      </c>
      <c r="G38" s="38" t="e">
        <f>F38/$F$44</f>
        <v>#DIV/0!</v>
      </c>
      <c r="H38" s="44" t="e">
        <f t="shared" si="9"/>
        <v>#DIV/0!</v>
      </c>
    </row>
    <row r="39" spans="1:8">
      <c r="A39" s="7"/>
      <c r="B39" s="8" t="s">
        <v>62</v>
      </c>
      <c r="C39" s="9" t="s">
        <v>70</v>
      </c>
      <c r="D39" s="10">
        <f>Plan!D39</f>
        <v>150000</v>
      </c>
      <c r="E39" s="10"/>
      <c r="F39" s="10"/>
      <c r="G39" s="11" t="e">
        <f>F39/$F$38</f>
        <v>#DIV/0!</v>
      </c>
      <c r="H39" s="43" t="e">
        <f t="shared" si="9"/>
        <v>#DIV/0!</v>
      </c>
    </row>
    <row r="40" spans="1:8">
      <c r="A40" s="7"/>
      <c r="B40" s="8" t="s">
        <v>68</v>
      </c>
      <c r="C40" s="9" t="s">
        <v>71</v>
      </c>
      <c r="D40" s="10">
        <f>Plan!D40</f>
        <v>70000</v>
      </c>
      <c r="E40" s="10"/>
      <c r="F40" s="10"/>
      <c r="G40" s="11" t="e">
        <f>F40/$F$38</f>
        <v>#DIV/0!</v>
      </c>
      <c r="H40" s="43" t="e">
        <f t="shared" si="9"/>
        <v>#DIV/0!</v>
      </c>
    </row>
    <row r="41" spans="1:8">
      <c r="A41" s="7"/>
      <c r="B41" s="8" t="s">
        <v>69</v>
      </c>
      <c r="C41" s="9" t="s">
        <v>72</v>
      </c>
      <c r="D41" s="10">
        <f>Plan!D41</f>
        <v>2000</v>
      </c>
      <c r="E41" s="10"/>
      <c r="F41" s="10"/>
      <c r="G41" s="11" t="e">
        <f>F41/$F$38</f>
        <v>#DIV/0!</v>
      </c>
      <c r="H41" s="43" t="e">
        <f t="shared" si="9"/>
        <v>#DIV/0!</v>
      </c>
    </row>
    <row r="42" spans="1:8">
      <c r="A42" s="34" t="s">
        <v>28</v>
      </c>
      <c r="B42" s="35"/>
      <c r="C42" s="36" t="s">
        <v>73</v>
      </c>
      <c r="D42" s="37">
        <f>Plan!D42</f>
        <v>35000</v>
      </c>
      <c r="E42" s="37"/>
      <c r="F42" s="37"/>
      <c r="G42" s="38" t="e">
        <f>F42/$F$44</f>
        <v>#DIV/0!</v>
      </c>
      <c r="H42" s="44" t="e">
        <f t="shared" si="9"/>
        <v>#DIV/0!</v>
      </c>
    </row>
    <row r="43" spans="1:8" ht="25.5">
      <c r="A43" s="82" t="s">
        <v>74</v>
      </c>
      <c r="B43" s="70"/>
      <c r="C43" s="81" t="s">
        <v>75</v>
      </c>
      <c r="D43" s="83">
        <f>Plan!D43</f>
        <v>0</v>
      </c>
      <c r="E43" s="83"/>
      <c r="F43" s="83"/>
      <c r="G43" s="72" t="e">
        <f>F43/$F$44</f>
        <v>#DIV/0!</v>
      </c>
      <c r="H43" s="73" t="e">
        <f t="shared" si="9"/>
        <v>#DIV/0!</v>
      </c>
    </row>
    <row r="44" spans="1:8" ht="15">
      <c r="A44" s="74"/>
      <c r="B44" s="75"/>
      <c r="C44" s="76" t="s">
        <v>76</v>
      </c>
      <c r="D44" s="77">
        <f>Plan!D44</f>
        <v>674000</v>
      </c>
      <c r="E44" s="77">
        <f>E14+E18+E24+E31+E35+E38+E42+E43</f>
        <v>0</v>
      </c>
      <c r="F44" s="77">
        <f>F14+F18+F24+F31+F35+F38+F42+F43</f>
        <v>0</v>
      </c>
      <c r="G44" s="78" t="e">
        <f>F44/$F$44</f>
        <v>#DIV/0!</v>
      </c>
      <c r="H44" s="79" t="e">
        <f t="shared" si="9"/>
        <v>#DIV/0!</v>
      </c>
    </row>
  </sheetData>
  <mergeCells count="2">
    <mergeCell ref="J5:L10"/>
    <mergeCell ref="I15:K17"/>
  </mergeCells>
  <pageMargins left="0.7" right="0.7" top="0.75" bottom="0.75" header="0.3" footer="0.3"/>
  <pageSetup paperSize="9" scale="81" orientation="portrait" horizontalDpi="4294967293" verticalDpi="0" r:id="rId1"/>
  <headerFooter>
    <oddHeader>&amp;LIzvješće o izvršenju programa rada</oddHeader>
  </headerFooter>
  <rowBreaks count="1" manualBreakCount="1">
    <brk id="37" max="7" man="1"/>
  </rowBreaks>
  <colBreaks count="1" manualBreakCount="1">
    <brk id="10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</vt:lpstr>
      <vt:lpstr>Izvješće</vt:lpstr>
      <vt:lpstr>Izvješće!Print_Area</vt:lpstr>
      <vt:lpstr>Plan!Print_Area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.</dc:creator>
  <cp:lastModifiedBy>Fani</cp:lastModifiedBy>
  <cp:lastPrinted>2020-11-12T21:25:40Z</cp:lastPrinted>
  <dcterms:created xsi:type="dcterms:W3CDTF">2015-06-05T18:17:20Z</dcterms:created>
  <dcterms:modified xsi:type="dcterms:W3CDTF">2020-12-10T12:42:15Z</dcterms:modified>
</cp:coreProperties>
</file>